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ribia\Desktop\Documenti Co.Ri.Bi.A\2 Bilancio e relazioni\Bilancio di Prev. 2022_2024\Rendiconto di Bilancio 2022_2024\"/>
    </mc:Choice>
  </mc:AlternateContent>
  <xr:revisionPtr revIDLastSave="0" documentId="13_ncr:1_{4A68865A-D00F-41AA-A5C5-355C8AE2B2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1" i="1" l="1"/>
  <c r="B119" i="1"/>
  <c r="B118" i="1"/>
  <c r="C117" i="1"/>
  <c r="C113" i="1"/>
  <c r="B110" i="1"/>
  <c r="C109" i="1"/>
  <c r="B105" i="1"/>
  <c r="B104" i="1"/>
  <c r="B102" i="1"/>
  <c r="B89" i="1"/>
  <c r="B87" i="1"/>
  <c r="B84" i="1"/>
  <c r="B83" i="1"/>
  <c r="B81" i="1"/>
  <c r="B76" i="1"/>
  <c r="B75" i="1"/>
  <c r="B73" i="1"/>
  <c r="B60" i="1"/>
  <c r="C61" i="1" s="1"/>
  <c r="B58" i="1"/>
  <c r="B54" i="1"/>
  <c r="C55" i="1" s="1"/>
  <c r="B52" i="1"/>
  <c r="B49" i="1"/>
  <c r="B48" i="1"/>
  <c r="B46" i="1"/>
  <c r="B37" i="1"/>
  <c r="B33" i="1"/>
  <c r="B32" i="1"/>
  <c r="B30" i="1"/>
  <c r="B25" i="1"/>
  <c r="B20" i="1"/>
  <c r="B35" i="1" s="1"/>
  <c r="B19" i="1"/>
  <c r="B16" i="1"/>
  <c r="B28" i="1" s="1"/>
  <c r="B15" i="1"/>
  <c r="B11" i="1"/>
  <c r="B10" i="1"/>
  <c r="C105" i="1" l="1"/>
  <c r="C76" i="1"/>
  <c r="C119" i="1" l="1"/>
  <c r="C49" i="1"/>
  <c r="B34" i="1"/>
  <c r="C111" i="1"/>
  <c r="C112" i="1" s="1"/>
  <c r="C114" i="1" s="1"/>
  <c r="C120" i="1" l="1"/>
  <c r="C122" i="1" s="1"/>
  <c r="C90" i="1"/>
  <c r="C84" i="1"/>
  <c r="B36" i="1"/>
  <c r="C37" i="1" s="1"/>
  <c r="B27" i="1"/>
  <c r="B29" i="1" s="1"/>
  <c r="C30" i="1" s="1"/>
  <c r="C20" i="1"/>
  <c r="C16" i="1"/>
  <c r="B12" i="1"/>
  <c r="C21" i="1" l="1"/>
  <c r="C39" i="1" s="1"/>
</calcChain>
</file>

<file path=xl/sharedStrings.xml><?xml version="1.0" encoding="utf-8"?>
<sst xmlns="http://schemas.openxmlformats.org/spreadsheetml/2006/main" count="101" uniqueCount="65">
  <si>
    <t>CO.RI.BI.A.</t>
  </si>
  <si>
    <t xml:space="preserve">Via G. Marinuzzi 3 </t>
  </si>
  <si>
    <t>90129 - PALERMO</t>
  </si>
  <si>
    <t>Codice fiscale 0499632.082.8</t>
  </si>
  <si>
    <t>(art. 11 comma 2 D.Lgs. 118/2011 e s.m.i.)</t>
  </si>
  <si>
    <t>RISULTATI GESTIONE DI COMPETENZA</t>
  </si>
  <si>
    <t>Accertamenti</t>
  </si>
  <si>
    <t>Impegni</t>
  </si>
  <si>
    <t>RISCOSSIONI</t>
  </si>
  <si>
    <t>A valere sulla competenza</t>
  </si>
  <si>
    <t>A valere sui residui</t>
  </si>
  <si>
    <t>PAGAMENTI</t>
  </si>
  <si>
    <t>DETTAGLIO RISULTATO DI AMMINISTRAZIONE</t>
  </si>
  <si>
    <t>Residui attivi provenienti dagli ee.pp.</t>
  </si>
  <si>
    <t>Differenza</t>
  </si>
  <si>
    <t>Residui passivi provenienti dagli ee.pp.</t>
  </si>
  <si>
    <t>ANALISI PER TITOLI DELLE ENTRATE DI COMPETENZA</t>
  </si>
  <si>
    <t>Previsione</t>
  </si>
  <si>
    <t>Accertamenti:</t>
  </si>
  <si>
    <t>Riscossioni</t>
  </si>
  <si>
    <t>Residui da riscuotere</t>
  </si>
  <si>
    <t>Nessuna movimentazione</t>
  </si>
  <si>
    <t>ANALISI PER TITOLI DELLE SPESE DI COMPETENZA</t>
  </si>
  <si>
    <t>Impegni:</t>
  </si>
  <si>
    <t>Pagamenti</t>
  </si>
  <si>
    <t>Residui da pagare</t>
  </si>
  <si>
    <t>GESTIONE DEI RESIDUI</t>
  </si>
  <si>
    <t>Residui attivi</t>
  </si>
  <si>
    <t>Cancellazioni</t>
  </si>
  <si>
    <t>Residui passivi</t>
  </si>
  <si>
    <t>TITOLO 1 ENTRATE CORRENTI DI NATURA TRIBUTARIA, CONTRIBUTIVA E PEREQUATIVA</t>
  </si>
  <si>
    <t>TITOLO 2 ENTRATE CORRENTI</t>
  </si>
  <si>
    <t>TITOLO 3 ENTRATE EXTRATRIBUTARIE</t>
  </si>
  <si>
    <t>TITOLO 4 ENTRATE IN CONTO CAPITALE</t>
  </si>
  <si>
    <t>TITOLO 5 ENTRATE DA RIDUZIONE DI ATTIVITA' FINANZIARIE</t>
  </si>
  <si>
    <t>TITOLO 6 ACCENSIONE PRESTITI</t>
  </si>
  <si>
    <t>TITOLO 7 ANTICIPAZIONI DA ISTITUTO TESORIERE/CASSIERE</t>
  </si>
  <si>
    <t>TITOLO 9 ENTRATE PER CONTO TERZI E PARTITE DI GIRO</t>
  </si>
  <si>
    <t>Avanzo di amministrazione di competenza</t>
  </si>
  <si>
    <t>Avanzo di cassa</t>
  </si>
  <si>
    <t>TITOLO 1 SPESE CORRENTI</t>
  </si>
  <si>
    <t>TITOLO 2 SPESE IN C/CAPITALE</t>
  </si>
  <si>
    <t>TITOLO 3 SPESE PER INCREMENTO DI ATTIVITA' FINANZIARIE</t>
  </si>
  <si>
    <t>TITOLO 4 RIMBORSO DI PRESTITI</t>
  </si>
  <si>
    <t>TITOLO 5 CHIUSURA ANTICIPAZIONI RICEVUTE DA ISTITUTO TESORIERE/CASSIERE</t>
  </si>
  <si>
    <t>TITOLO 7 USCITE PER CONTO TERZI E PARTITE DI GIRO</t>
  </si>
  <si>
    <t>Il Vice Presidente</t>
  </si>
  <si>
    <t>D.ssa Liliana Paola Castelli</t>
  </si>
  <si>
    <t>Rendiconto semplificato per il cittadino anno 2022</t>
  </si>
  <si>
    <t>Consistenza di cassa al 01/01/2022</t>
  </si>
  <si>
    <t>Variazioni intervenute nel 2022</t>
  </si>
  <si>
    <t>Riscossioni nel 2022</t>
  </si>
  <si>
    <t>Saldo al 31/12/2022 dei residui 2021 e retro</t>
  </si>
  <si>
    <t>Residui attivi di competenza 2022</t>
  </si>
  <si>
    <t>Pagamenti nel 2022</t>
  </si>
  <si>
    <t>Avanzo di amministrazione al 31/12/2022</t>
  </si>
  <si>
    <t>Residui passivi di competenza 2022</t>
  </si>
  <si>
    <t>Residui attivi al 01/01/2022</t>
  </si>
  <si>
    <t>Residui attivi 2021 e retro da riscuotere</t>
  </si>
  <si>
    <t>Residui attivi di formazione 2022</t>
  </si>
  <si>
    <t>Totale residui attivi al 31/12/2022</t>
  </si>
  <si>
    <t>Residui passivi al 01/01/2022</t>
  </si>
  <si>
    <t>Residui passivi 2021 e retro da riscuotere</t>
  </si>
  <si>
    <t>Residui passivi di formazione 2022</t>
  </si>
  <si>
    <t>Totale residui passivi al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</si>
</sst>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0" fillId="0" borderId="0" xfId="0" applyNumberFormat="1"/>
    <xf numFmtId="0" fontId="1" fillId="0" borderId="0" xfId="0" applyFont="1"/>
    <xf numFmtId="4" fontId="1" fillId="0" borderId="0" xfId="0" applyNumberFormat="1" applyFont="1"/>
    <xf numFmtId="0" fontId="1" fillId="0" borderId="1" xfId="0" applyFont="1" applyBorder="1"/>
    <xf numFmtId="0" fontId="0" fillId="0" borderId="1" xfId="0" applyBorder="1"/>
    <xf numFmtId="4" fontId="0" fillId="0" borderId="1" xfId="0" applyNumberFormat="1" applyBorder="1"/>
    <xf numFmtId="4" fontId="1" fillId="0" borderId="1" xfId="0" applyNumberFormat="1" applyFont="1" applyBorder="1"/>
    <xf numFmtId="4" fontId="0" fillId="0" borderId="2" xfId="0" applyNumberFormat="1" applyBorder="1"/>
    <xf numFmtId="0" fontId="1" fillId="0" borderId="2" xfId="0" applyFont="1" applyBorder="1"/>
    <xf numFmtId="4" fontId="1" fillId="0" borderId="3" xfId="0" applyNumberFormat="1" applyFont="1" applyBorder="1"/>
    <xf numFmtId="0" fontId="1" fillId="0" borderId="4" xfId="0" applyFont="1" applyBorder="1"/>
    <xf numFmtId="0" fontId="0" fillId="0" borderId="5" xfId="0" applyBorder="1"/>
    <xf numFmtId="4" fontId="0" fillId="0" borderId="5" xfId="0" applyNumberFormat="1" applyBorder="1"/>
    <xf numFmtId="0" fontId="0" fillId="0" borderId="2" xfId="0" applyBorder="1"/>
    <xf numFmtId="4" fontId="0" fillId="0" borderId="3" xfId="0" applyNumberFormat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4" fontId="2" fillId="0" borderId="0" xfId="0" applyNumberFormat="1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ribia/Downloads/CORIBIA%20All_n.10_RENDICONTO_DEFINITIVO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nd ENTRATE "/>
      <sheetName val="Rend RIEPILOGO ENTRATE-titoli "/>
      <sheetName val="Rend SPESE"/>
      <sheetName val="Rend RIEPILOGO MISSIONI"/>
      <sheetName val="Rend RIEPILOGO SPESE-Titoli"/>
      <sheetName val="Rend Q. GEN. RIASS  "/>
      <sheetName val="Rend EQUIL REG"/>
      <sheetName val="SP-Attivo"/>
      <sheetName val="SP- Passivo "/>
      <sheetName val="Conto ec"/>
      <sheetName val="All a) Ris amm"/>
      <sheetName val="All a1) Elenco accant"/>
      <sheetName val="All a2) Elenco vinc"/>
      <sheetName val="All a3) Elenco destinate"/>
      <sheetName val="ALL.c) FCDE cons"/>
      <sheetName val="All e) MAC-imp corr  "/>
      <sheetName val="All e) MAC-pag-comp  corr "/>
      <sheetName val="All e) MAC-pag-res  corr "/>
      <sheetName val="All e) MAC-imp cap e fin"/>
      <sheetName val="All e) MAC-pag-comp cap e fin"/>
      <sheetName val="All e) MAC-pag-res cap e fin"/>
      <sheetName val="All e) MAC rimb pres"/>
      <sheetName val="All e) MAC servizi c terzi"/>
      <sheetName val="All e) Riepilogo MAC"/>
      <sheetName val="All h) Costi per missione"/>
    </sheetNames>
    <sheetDataSet>
      <sheetData sheetId="0"/>
      <sheetData sheetId="1">
        <row r="20">
          <cell r="D20">
            <v>461481.01</v>
          </cell>
          <cell r="F20">
            <v>172457.18</v>
          </cell>
          <cell r="L20">
            <v>48795.91</v>
          </cell>
        </row>
        <row r="24">
          <cell r="D24">
            <v>200</v>
          </cell>
          <cell r="F24">
            <v>8.52</v>
          </cell>
        </row>
        <row r="28">
          <cell r="D28">
            <v>3000</v>
          </cell>
          <cell r="F28">
            <v>200</v>
          </cell>
        </row>
        <row r="44">
          <cell r="D44">
            <v>25500</v>
          </cell>
          <cell r="F44">
            <v>6767.34</v>
          </cell>
          <cell r="L44">
            <v>16726.28</v>
          </cell>
        </row>
        <row r="47">
          <cell r="D47">
            <v>77281.73</v>
          </cell>
          <cell r="F47">
            <v>74210.820000000007</v>
          </cell>
        </row>
        <row r="48">
          <cell r="L48">
            <v>65522.19</v>
          </cell>
        </row>
        <row r="51">
          <cell r="D51">
            <v>77281.73</v>
          </cell>
          <cell r="F51">
            <v>74210.820000000007</v>
          </cell>
        </row>
        <row r="52">
          <cell r="F52">
            <v>179433.03999999998</v>
          </cell>
          <cell r="H52">
            <v>244955.22999999998</v>
          </cell>
          <cell r="L52">
            <v>65522.19</v>
          </cell>
        </row>
      </sheetData>
      <sheetData sheetId="2"/>
      <sheetData sheetId="3"/>
      <sheetData sheetId="4">
        <row r="15">
          <cell r="E15">
            <v>694769.99</v>
          </cell>
          <cell r="G15">
            <v>179259.3</v>
          </cell>
          <cell r="M15">
            <v>69166.760000000009</v>
          </cell>
        </row>
        <row r="19">
          <cell r="E19">
            <v>11652.85</v>
          </cell>
          <cell r="G19">
            <v>0</v>
          </cell>
        </row>
        <row r="35">
          <cell r="E35">
            <v>25500</v>
          </cell>
          <cell r="G35">
            <v>6767.34</v>
          </cell>
          <cell r="M35">
            <v>16726.28</v>
          </cell>
        </row>
        <row r="39">
          <cell r="E39">
            <v>161087.09999999998</v>
          </cell>
          <cell r="G39">
            <v>32140.7</v>
          </cell>
        </row>
        <row r="40">
          <cell r="M40">
            <v>95964.140000000014</v>
          </cell>
        </row>
        <row r="44">
          <cell r="E44">
            <v>161087.09999999998</v>
          </cell>
          <cell r="G44">
            <v>32140.7</v>
          </cell>
          <cell r="I44">
            <v>-126196.4</v>
          </cell>
        </row>
        <row r="45">
          <cell r="G45">
            <v>186026.63999999998</v>
          </cell>
          <cell r="I45">
            <v>281990.78000000003</v>
          </cell>
          <cell r="M45">
            <v>95964.140000000014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6"/>
  <sheetViews>
    <sheetView tabSelected="1" zoomScaleNormal="100" zoomScaleSheetLayoutView="100" workbookViewId="0">
      <selection activeCell="E121" sqref="E121"/>
    </sheetView>
  </sheetViews>
  <sheetFormatPr defaultRowHeight="15" x14ac:dyDescent="0.25"/>
  <cols>
    <col min="1" max="1" width="46.28515625" customWidth="1"/>
    <col min="2" max="2" width="13.5703125" style="1" customWidth="1"/>
    <col min="3" max="3" width="12.5703125" style="1" customWidth="1"/>
    <col min="4" max="4" width="9.140625" style="1"/>
  </cols>
  <sheetData>
    <row r="1" spans="1:3" x14ac:dyDescent="0.25">
      <c r="A1" s="19" t="s">
        <v>0</v>
      </c>
      <c r="B1" s="20"/>
      <c r="C1" s="21"/>
    </row>
    <row r="2" spans="1:3" x14ac:dyDescent="0.25">
      <c r="A2" s="22" t="s">
        <v>1</v>
      </c>
      <c r="B2" s="23"/>
      <c r="C2" s="24"/>
    </row>
    <row r="3" spans="1:3" x14ac:dyDescent="0.25">
      <c r="A3" s="22" t="s">
        <v>2</v>
      </c>
      <c r="B3" s="23"/>
      <c r="C3" s="24"/>
    </row>
    <row r="4" spans="1:3" ht="15.75" thickBot="1" x14ac:dyDescent="0.3">
      <c r="A4" s="25" t="s">
        <v>3</v>
      </c>
      <c r="B4" s="26"/>
      <c r="C4" s="27"/>
    </row>
    <row r="5" spans="1:3" ht="15.75" thickBot="1" x14ac:dyDescent="0.3"/>
    <row r="6" spans="1:3" x14ac:dyDescent="0.25">
      <c r="A6" s="19" t="s">
        <v>48</v>
      </c>
      <c r="B6" s="20"/>
      <c r="C6" s="21"/>
    </row>
    <row r="7" spans="1:3" ht="15.75" thickBot="1" x14ac:dyDescent="0.3">
      <c r="A7" s="25" t="s">
        <v>4</v>
      </c>
      <c r="B7" s="26"/>
      <c r="C7" s="27"/>
    </row>
    <row r="9" spans="1:3" x14ac:dyDescent="0.25">
      <c r="A9" s="4" t="s">
        <v>5</v>
      </c>
    </row>
    <row r="10" spans="1:3" x14ac:dyDescent="0.25">
      <c r="A10" s="5" t="s">
        <v>6</v>
      </c>
      <c r="B10" s="6">
        <f>'[1]Rend RIEPILOGO ENTRATE-titoli '!$H$52</f>
        <v>244955.22999999998</v>
      </c>
    </row>
    <row r="11" spans="1:3" x14ac:dyDescent="0.25">
      <c r="A11" s="5" t="s">
        <v>7</v>
      </c>
      <c r="B11" s="6">
        <f>'[1]Rend RIEPILOGO SPESE-Titoli'!$I$45</f>
        <v>281990.78000000003</v>
      </c>
    </row>
    <row r="12" spans="1:3" x14ac:dyDescent="0.25">
      <c r="A12" s="5" t="s">
        <v>38</v>
      </c>
      <c r="B12" s="6">
        <f>B10-B11</f>
        <v>-37035.550000000047</v>
      </c>
    </row>
    <row r="14" spans="1:3" x14ac:dyDescent="0.25">
      <c r="A14" s="4" t="s">
        <v>8</v>
      </c>
    </row>
    <row r="15" spans="1:3" x14ac:dyDescent="0.25">
      <c r="A15" s="5" t="s">
        <v>9</v>
      </c>
      <c r="B15" s="6">
        <f>'[1]Rend RIEPILOGO ENTRATE-titoli '!$F$52</f>
        <v>179433.03999999998</v>
      </c>
    </row>
    <row r="16" spans="1:3" x14ac:dyDescent="0.25">
      <c r="A16" s="5" t="s">
        <v>10</v>
      </c>
      <c r="B16" s="6">
        <f>'[1]Rend RIEPILOGO ENTRATE-titoli '!$F$51</f>
        <v>74210.820000000007</v>
      </c>
      <c r="C16" s="7">
        <f>B15+B16</f>
        <v>253643.86</v>
      </c>
    </row>
    <row r="18" spans="1:4" x14ac:dyDescent="0.25">
      <c r="A18" s="4" t="s">
        <v>11</v>
      </c>
    </row>
    <row r="19" spans="1:4" x14ac:dyDescent="0.25">
      <c r="A19" s="5" t="s">
        <v>9</v>
      </c>
      <c r="B19" s="6">
        <f>'[1]Rend RIEPILOGO SPESE-Titoli'!$G$45</f>
        <v>186026.63999999998</v>
      </c>
    </row>
    <row r="20" spans="1:4" x14ac:dyDescent="0.25">
      <c r="A20" s="5" t="s">
        <v>10</v>
      </c>
      <c r="B20" s="8">
        <f>'[1]Rend RIEPILOGO SPESE-Titoli'!$G$44</f>
        <v>32140.7</v>
      </c>
      <c r="C20" s="7">
        <f>B19+B20</f>
        <v>218167.34</v>
      </c>
    </row>
    <row r="21" spans="1:4" x14ac:dyDescent="0.25">
      <c r="A21" s="9" t="s">
        <v>39</v>
      </c>
      <c r="B21" s="10"/>
      <c r="C21" s="7">
        <f>C16-C20</f>
        <v>35476.51999999999</v>
      </c>
    </row>
    <row r="23" spans="1:4" x14ac:dyDescent="0.25">
      <c r="A23" s="11" t="s">
        <v>12</v>
      </c>
    </row>
    <row r="24" spans="1:4" x14ac:dyDescent="0.25">
      <c r="A24" s="14" t="s">
        <v>49</v>
      </c>
      <c r="B24" s="15"/>
      <c r="C24" s="7">
        <v>325547.2</v>
      </c>
    </row>
    <row r="25" spans="1:4" x14ac:dyDescent="0.25">
      <c r="A25" s="12" t="s">
        <v>13</v>
      </c>
      <c r="B25" s="13">
        <f>'[1]Rend RIEPILOGO ENTRATE-titoli '!$D$51</f>
        <v>77281.73</v>
      </c>
    </row>
    <row r="26" spans="1:4" x14ac:dyDescent="0.25">
      <c r="A26" s="5" t="s">
        <v>50</v>
      </c>
      <c r="B26" s="6">
        <v>0</v>
      </c>
    </row>
    <row r="27" spans="1:4" s="2" customFormat="1" x14ac:dyDescent="0.25">
      <c r="A27" s="4" t="s">
        <v>14</v>
      </c>
      <c r="B27" s="7">
        <f>B25+B26</f>
        <v>77281.73</v>
      </c>
      <c r="C27" s="3"/>
      <c r="D27" s="3"/>
    </row>
    <row r="28" spans="1:4" x14ac:dyDescent="0.25">
      <c r="A28" s="5" t="s">
        <v>51</v>
      </c>
      <c r="B28" s="6">
        <f>B16</f>
        <v>74210.820000000007</v>
      </c>
    </row>
    <row r="29" spans="1:4" s="2" customFormat="1" x14ac:dyDescent="0.25">
      <c r="A29" s="4" t="s">
        <v>52</v>
      </c>
      <c r="B29" s="7">
        <f>B27-B28</f>
        <v>3070.9099999999889</v>
      </c>
      <c r="C29" s="3"/>
      <c r="D29" s="3"/>
    </row>
    <row r="30" spans="1:4" s="2" customFormat="1" x14ac:dyDescent="0.25">
      <c r="A30" s="4" t="s">
        <v>53</v>
      </c>
      <c r="B30" s="7">
        <f>'[1]Rend RIEPILOGO ENTRATE-titoli '!$L$52</f>
        <v>65522.19</v>
      </c>
      <c r="C30" s="7">
        <f>B29+B30</f>
        <v>68593.099999999991</v>
      </c>
      <c r="D30" s="3"/>
    </row>
    <row r="32" spans="1:4" x14ac:dyDescent="0.25">
      <c r="A32" s="5" t="s">
        <v>15</v>
      </c>
      <c r="B32" s="6">
        <f>'[1]Rend RIEPILOGO SPESE-Titoli'!$E$44</f>
        <v>161087.09999999998</v>
      </c>
    </row>
    <row r="33" spans="1:4" x14ac:dyDescent="0.25">
      <c r="A33" s="5" t="s">
        <v>50</v>
      </c>
      <c r="B33" s="6">
        <f>'[1]Rend RIEPILOGO SPESE-Titoli'!$I$44</f>
        <v>-126196.4</v>
      </c>
    </row>
    <row r="34" spans="1:4" s="2" customFormat="1" x14ac:dyDescent="0.25">
      <c r="A34" s="4" t="s">
        <v>14</v>
      </c>
      <c r="B34" s="7">
        <f>B32+B33</f>
        <v>34890.699999999983</v>
      </c>
      <c r="C34" s="3"/>
      <c r="D34" s="3"/>
    </row>
    <row r="35" spans="1:4" x14ac:dyDescent="0.25">
      <c r="A35" s="5" t="s">
        <v>54</v>
      </c>
      <c r="B35" s="6">
        <f>B20</f>
        <v>32140.7</v>
      </c>
    </row>
    <row r="36" spans="1:4" s="2" customFormat="1" x14ac:dyDescent="0.25">
      <c r="A36" s="4" t="s">
        <v>52</v>
      </c>
      <c r="B36" s="7">
        <f>B34-B35</f>
        <v>2749.9999999999818</v>
      </c>
      <c r="C36" s="3"/>
      <c r="D36" s="3"/>
    </row>
    <row r="37" spans="1:4" s="2" customFormat="1" x14ac:dyDescent="0.25">
      <c r="A37" s="4" t="s">
        <v>56</v>
      </c>
      <c r="B37" s="7">
        <f>'[1]Rend RIEPILOGO SPESE-Titoli'!$M$45</f>
        <v>95964.140000000014</v>
      </c>
      <c r="C37" s="7">
        <f>B36+B37</f>
        <v>98714.14</v>
      </c>
      <c r="D37" s="3"/>
    </row>
    <row r="39" spans="1:4" x14ac:dyDescent="0.25">
      <c r="A39" s="9" t="s">
        <v>55</v>
      </c>
      <c r="B39" s="10"/>
      <c r="C39" s="7">
        <f>C21+C24+C30-C37</f>
        <v>330902.67999999993</v>
      </c>
    </row>
    <row r="41" spans="1:4" x14ac:dyDescent="0.25">
      <c r="A41" s="4" t="s">
        <v>16</v>
      </c>
    </row>
    <row r="42" spans="1:4" ht="30" x14ac:dyDescent="0.25">
      <c r="A42" s="16" t="s">
        <v>30</v>
      </c>
    </row>
    <row r="43" spans="1:4" x14ac:dyDescent="0.25">
      <c r="A43" s="14" t="s">
        <v>21</v>
      </c>
      <c r="B43" s="15"/>
      <c r="C43" s="6">
        <v>0</v>
      </c>
    </row>
    <row r="45" spans="1:4" x14ac:dyDescent="0.25">
      <c r="A45" s="5" t="s">
        <v>31</v>
      </c>
    </row>
    <row r="46" spans="1:4" x14ac:dyDescent="0.25">
      <c r="A46" s="14" t="s">
        <v>17</v>
      </c>
      <c r="B46" s="6">
        <f>'[1]Rend RIEPILOGO ENTRATE-titoli '!$D$20</f>
        <v>461481.01</v>
      </c>
    </row>
    <row r="47" spans="1:4" x14ac:dyDescent="0.25">
      <c r="A47" s="4" t="s">
        <v>18</v>
      </c>
    </row>
    <row r="48" spans="1:4" x14ac:dyDescent="0.25">
      <c r="A48" s="5" t="s">
        <v>19</v>
      </c>
      <c r="B48" s="6">
        <f>'[1]Rend RIEPILOGO ENTRATE-titoli '!$F$20</f>
        <v>172457.18</v>
      </c>
    </row>
    <row r="49" spans="1:3" x14ac:dyDescent="0.25">
      <c r="A49" s="5" t="s">
        <v>20</v>
      </c>
      <c r="B49" s="6">
        <f>'[1]Rend RIEPILOGO ENTRATE-titoli '!$L$20</f>
        <v>48795.91</v>
      </c>
      <c r="C49" s="7">
        <f>+B48+B49</f>
        <v>221253.09</v>
      </c>
    </row>
    <row r="51" spans="1:3" x14ac:dyDescent="0.25">
      <c r="A51" s="5" t="s">
        <v>32</v>
      </c>
    </row>
    <row r="52" spans="1:3" x14ac:dyDescent="0.25">
      <c r="A52" s="14" t="s">
        <v>17</v>
      </c>
      <c r="B52" s="6">
        <f>'[1]Rend RIEPILOGO ENTRATE-titoli '!$D$24</f>
        <v>200</v>
      </c>
    </row>
    <row r="53" spans="1:3" x14ac:dyDescent="0.25">
      <c r="A53" s="4" t="s">
        <v>18</v>
      </c>
    </row>
    <row r="54" spans="1:3" x14ac:dyDescent="0.25">
      <c r="A54" s="5" t="s">
        <v>19</v>
      </c>
      <c r="B54" s="6">
        <f>'[1]Rend RIEPILOGO ENTRATE-titoli '!$F$24</f>
        <v>8.52</v>
      </c>
    </row>
    <row r="55" spans="1:3" x14ac:dyDescent="0.25">
      <c r="A55" s="5" t="s">
        <v>20</v>
      </c>
      <c r="B55" s="6">
        <v>0</v>
      </c>
      <c r="C55" s="7">
        <f>+B54+B55</f>
        <v>8.52</v>
      </c>
    </row>
    <row r="57" spans="1:3" x14ac:dyDescent="0.25">
      <c r="A57" s="5" t="s">
        <v>33</v>
      </c>
    </row>
    <row r="58" spans="1:3" x14ac:dyDescent="0.25">
      <c r="A58" s="14" t="s">
        <v>17</v>
      </c>
      <c r="B58" s="6">
        <f>'[1]Rend RIEPILOGO ENTRATE-titoli '!$D$28</f>
        <v>3000</v>
      </c>
    </row>
    <row r="59" spans="1:3" x14ac:dyDescent="0.25">
      <c r="A59" s="4" t="s">
        <v>18</v>
      </c>
    </row>
    <row r="60" spans="1:3" x14ac:dyDescent="0.25">
      <c r="A60" s="5" t="s">
        <v>19</v>
      </c>
      <c r="B60" s="6">
        <f>'[1]Rend RIEPILOGO ENTRATE-titoli '!$F$28</f>
        <v>200</v>
      </c>
    </row>
    <row r="61" spans="1:3" x14ac:dyDescent="0.25">
      <c r="A61" s="5" t="s">
        <v>20</v>
      </c>
      <c r="B61" s="6">
        <v>0</v>
      </c>
      <c r="C61" s="7">
        <f>+B60+B61</f>
        <v>200</v>
      </c>
    </row>
    <row r="63" spans="1:3" ht="30" x14ac:dyDescent="0.25">
      <c r="A63" s="16" t="s">
        <v>34</v>
      </c>
    </row>
    <row r="64" spans="1:3" x14ac:dyDescent="0.25">
      <c r="A64" s="14" t="s">
        <v>21</v>
      </c>
      <c r="B64" s="15"/>
      <c r="C64" s="6">
        <v>0</v>
      </c>
    </row>
    <row r="66" spans="1:3" x14ac:dyDescent="0.25">
      <c r="A66" s="16" t="s">
        <v>35</v>
      </c>
    </row>
    <row r="67" spans="1:3" x14ac:dyDescent="0.25">
      <c r="A67" s="14" t="s">
        <v>21</v>
      </c>
      <c r="B67" s="15"/>
      <c r="C67" s="6">
        <v>0</v>
      </c>
    </row>
    <row r="69" spans="1:3" ht="30" x14ac:dyDescent="0.25">
      <c r="A69" s="16" t="s">
        <v>36</v>
      </c>
    </row>
    <row r="70" spans="1:3" x14ac:dyDescent="0.25">
      <c r="A70" s="14" t="s">
        <v>21</v>
      </c>
      <c r="B70" s="15"/>
      <c r="C70" s="6">
        <v>0</v>
      </c>
    </row>
    <row r="72" spans="1:3" ht="30" x14ac:dyDescent="0.25">
      <c r="A72" s="16" t="s">
        <v>37</v>
      </c>
    </row>
    <row r="73" spans="1:3" x14ac:dyDescent="0.25">
      <c r="A73" s="14" t="s">
        <v>17</v>
      </c>
      <c r="B73" s="6">
        <f>'[1]Rend RIEPILOGO ENTRATE-titoli '!$D$44</f>
        <v>25500</v>
      </c>
    </row>
    <row r="74" spans="1:3" x14ac:dyDescent="0.25">
      <c r="A74" s="4" t="s">
        <v>18</v>
      </c>
    </row>
    <row r="75" spans="1:3" x14ac:dyDescent="0.25">
      <c r="A75" s="5" t="s">
        <v>19</v>
      </c>
      <c r="B75" s="6">
        <f>'[1]Rend RIEPILOGO ENTRATE-titoli '!$F$44</f>
        <v>6767.34</v>
      </c>
    </row>
    <row r="76" spans="1:3" x14ac:dyDescent="0.25">
      <c r="A76" s="5" t="s">
        <v>20</v>
      </c>
      <c r="B76" s="6">
        <f>'[1]Rend RIEPILOGO ENTRATE-titoli '!$L$44</f>
        <v>16726.28</v>
      </c>
      <c r="C76" s="7">
        <f>+B75+B76</f>
        <v>23493.62</v>
      </c>
    </row>
    <row r="79" spans="1:3" x14ac:dyDescent="0.25">
      <c r="A79" s="4" t="s">
        <v>22</v>
      </c>
    </row>
    <row r="80" spans="1:3" x14ac:dyDescent="0.25">
      <c r="A80" s="5" t="s">
        <v>40</v>
      </c>
    </row>
    <row r="81" spans="1:3" x14ac:dyDescent="0.25">
      <c r="A81" s="14" t="s">
        <v>17</v>
      </c>
      <c r="B81" s="6">
        <f>'[1]Rend RIEPILOGO SPESE-Titoli'!$E$15</f>
        <v>694769.99</v>
      </c>
    </row>
    <row r="82" spans="1:3" x14ac:dyDescent="0.25">
      <c r="A82" s="4" t="s">
        <v>23</v>
      </c>
    </row>
    <row r="83" spans="1:3" x14ac:dyDescent="0.25">
      <c r="A83" s="5" t="s">
        <v>24</v>
      </c>
      <c r="B83" s="6">
        <f>'[1]Rend RIEPILOGO SPESE-Titoli'!$G$15</f>
        <v>179259.3</v>
      </c>
    </row>
    <row r="84" spans="1:3" x14ac:dyDescent="0.25">
      <c r="A84" s="5" t="s">
        <v>25</v>
      </c>
      <c r="B84" s="6">
        <f>'[1]Rend RIEPILOGO SPESE-Titoli'!$M$15</f>
        <v>69166.760000000009</v>
      </c>
      <c r="C84" s="7">
        <f>+B83+B84</f>
        <v>248426.06</v>
      </c>
    </row>
    <row r="86" spans="1:3" x14ac:dyDescent="0.25">
      <c r="A86" s="5" t="s">
        <v>41</v>
      </c>
    </row>
    <row r="87" spans="1:3" x14ac:dyDescent="0.25">
      <c r="A87" s="14" t="s">
        <v>17</v>
      </c>
      <c r="B87" s="6">
        <f>'[1]Rend RIEPILOGO SPESE-Titoli'!$E$19</f>
        <v>11652.85</v>
      </c>
    </row>
    <row r="88" spans="1:3" x14ac:dyDescent="0.25">
      <c r="A88" s="4" t="s">
        <v>23</v>
      </c>
    </row>
    <row r="89" spans="1:3" x14ac:dyDescent="0.25">
      <c r="A89" s="5" t="s">
        <v>24</v>
      </c>
      <c r="B89" s="6">
        <f>'[1]Rend RIEPILOGO SPESE-Titoli'!$G$19</f>
        <v>0</v>
      </c>
    </row>
    <row r="90" spans="1:3" x14ac:dyDescent="0.25">
      <c r="A90" s="5" t="s">
        <v>25</v>
      </c>
      <c r="B90" s="6">
        <v>10113.799999999999</v>
      </c>
      <c r="C90" s="7">
        <f>+B89+B90</f>
        <v>10113.799999999999</v>
      </c>
    </row>
    <row r="91" spans="1:3" x14ac:dyDescent="0.25">
      <c r="A91" s="14"/>
    </row>
    <row r="92" spans="1:3" ht="30" x14ac:dyDescent="0.25">
      <c r="A92" s="16" t="s">
        <v>42</v>
      </c>
    </row>
    <row r="93" spans="1:3" x14ac:dyDescent="0.25">
      <c r="A93" s="14" t="s">
        <v>21</v>
      </c>
      <c r="B93" s="15"/>
      <c r="C93" s="6">
        <v>0</v>
      </c>
    </row>
    <row r="95" spans="1:3" x14ac:dyDescent="0.25">
      <c r="A95" s="5" t="s">
        <v>43</v>
      </c>
    </row>
    <row r="96" spans="1:3" x14ac:dyDescent="0.25">
      <c r="A96" s="14" t="s">
        <v>21</v>
      </c>
      <c r="B96" s="15"/>
      <c r="C96" s="6">
        <v>0</v>
      </c>
    </row>
    <row r="98" spans="1:4" ht="30" x14ac:dyDescent="0.25">
      <c r="A98" s="16" t="s">
        <v>44</v>
      </c>
    </row>
    <row r="99" spans="1:4" x14ac:dyDescent="0.25">
      <c r="A99" s="14" t="s">
        <v>21</v>
      </c>
      <c r="B99" s="15"/>
      <c r="C99" s="6">
        <v>0</v>
      </c>
    </row>
    <row r="101" spans="1:4" ht="30" x14ac:dyDescent="0.25">
      <c r="A101" s="16" t="s">
        <v>45</v>
      </c>
    </row>
    <row r="102" spans="1:4" x14ac:dyDescent="0.25">
      <c r="A102" s="14" t="s">
        <v>17</v>
      </c>
      <c r="B102" s="6">
        <f>'[1]Rend RIEPILOGO SPESE-Titoli'!$E$35</f>
        <v>25500</v>
      </c>
    </row>
    <row r="103" spans="1:4" x14ac:dyDescent="0.25">
      <c r="A103" s="4" t="s">
        <v>23</v>
      </c>
    </row>
    <row r="104" spans="1:4" x14ac:dyDescent="0.25">
      <c r="A104" s="5" t="s">
        <v>24</v>
      </c>
      <c r="B104" s="6">
        <f>'[1]Rend RIEPILOGO SPESE-Titoli'!$G$35</f>
        <v>6767.34</v>
      </c>
    </row>
    <row r="105" spans="1:4" x14ac:dyDescent="0.25">
      <c r="A105" s="5" t="s">
        <v>25</v>
      </c>
      <c r="B105" s="6">
        <f>'[1]Rend RIEPILOGO SPESE-Titoli'!$M$35</f>
        <v>16726.28</v>
      </c>
      <c r="C105" s="7">
        <f>+B104+B105</f>
        <v>23493.62</v>
      </c>
    </row>
    <row r="106" spans="1:4" x14ac:dyDescent="0.25">
      <c r="A106" s="17"/>
    </row>
    <row r="107" spans="1:4" x14ac:dyDescent="0.25">
      <c r="A107" s="4" t="s">
        <v>26</v>
      </c>
    </row>
    <row r="108" spans="1:4" x14ac:dyDescent="0.25">
      <c r="A108" s="11" t="s">
        <v>27</v>
      </c>
    </row>
    <row r="109" spans="1:4" x14ac:dyDescent="0.25">
      <c r="A109" s="14" t="s">
        <v>57</v>
      </c>
      <c r="B109" s="15"/>
      <c r="C109" s="6">
        <f>'[1]Rend RIEPILOGO ENTRATE-titoli '!$D$47</f>
        <v>77281.73</v>
      </c>
    </row>
    <row r="110" spans="1:4" x14ac:dyDescent="0.25">
      <c r="A110" s="5" t="s">
        <v>19</v>
      </c>
      <c r="B110" s="6">
        <f>'[1]Rend RIEPILOGO ENTRATE-titoli '!$F$47</f>
        <v>74210.820000000007</v>
      </c>
    </row>
    <row r="111" spans="1:4" x14ac:dyDescent="0.25">
      <c r="A111" s="5" t="s">
        <v>28</v>
      </c>
      <c r="B111" s="8">
        <v>0</v>
      </c>
      <c r="C111" s="6">
        <f>B110+B111</f>
        <v>74210.820000000007</v>
      </c>
    </row>
    <row r="112" spans="1:4" s="2" customFormat="1" x14ac:dyDescent="0.25">
      <c r="A112" s="9" t="s">
        <v>58</v>
      </c>
      <c r="B112" s="10"/>
      <c r="C112" s="7">
        <f>C109-C111</f>
        <v>3070.9099999999889</v>
      </c>
      <c r="D112" s="3"/>
    </row>
    <row r="113" spans="1:4" s="2" customFormat="1" x14ac:dyDescent="0.25">
      <c r="A113" s="9" t="s">
        <v>59</v>
      </c>
      <c r="B113" s="10"/>
      <c r="C113" s="7">
        <f>'[1]Rend RIEPILOGO ENTRATE-titoli '!$L$48</f>
        <v>65522.19</v>
      </c>
      <c r="D113" s="3"/>
    </row>
    <row r="114" spans="1:4" s="2" customFormat="1" x14ac:dyDescent="0.25">
      <c r="A114" s="9" t="s">
        <v>60</v>
      </c>
      <c r="B114" s="10"/>
      <c r="C114" s="7">
        <f>+C112+C113</f>
        <v>68593.099999999991</v>
      </c>
      <c r="D114" s="3"/>
    </row>
    <row r="116" spans="1:4" x14ac:dyDescent="0.25">
      <c r="A116" s="11" t="s">
        <v>29</v>
      </c>
    </row>
    <row r="117" spans="1:4" x14ac:dyDescent="0.25">
      <c r="A117" s="14" t="s">
        <v>61</v>
      </c>
      <c r="B117" s="15"/>
      <c r="C117" s="6">
        <f>'[1]Rend RIEPILOGO SPESE-Titoli'!$E$39</f>
        <v>161087.09999999998</v>
      </c>
    </row>
    <row r="118" spans="1:4" x14ac:dyDescent="0.25">
      <c r="A118" s="5" t="s">
        <v>24</v>
      </c>
      <c r="B118" s="6">
        <f>'[1]Rend RIEPILOGO SPESE-Titoli'!$G$39</f>
        <v>32140.7</v>
      </c>
    </row>
    <row r="119" spans="1:4" x14ac:dyDescent="0.25">
      <c r="A119" s="5" t="s">
        <v>28</v>
      </c>
      <c r="B119" s="6">
        <f>-'[1]Rend RIEPILOGO SPESE-Titoli'!$I$44</f>
        <v>126196.4</v>
      </c>
      <c r="C119" s="6">
        <f>B118+B119</f>
        <v>158337.1</v>
      </c>
    </row>
    <row r="120" spans="1:4" s="2" customFormat="1" x14ac:dyDescent="0.25">
      <c r="A120" s="9" t="s">
        <v>62</v>
      </c>
      <c r="B120" s="10"/>
      <c r="C120" s="7">
        <f>C117-C119</f>
        <v>2749.9999999999709</v>
      </c>
      <c r="D120" s="3"/>
    </row>
    <row r="121" spans="1:4" s="2" customFormat="1" x14ac:dyDescent="0.25">
      <c r="A121" s="9" t="s">
        <v>63</v>
      </c>
      <c r="B121" s="10"/>
      <c r="C121" s="7">
        <f>'[1]Rend RIEPILOGO SPESE-Titoli'!$M$40</f>
        <v>95964.140000000014</v>
      </c>
      <c r="D121" s="3"/>
    </row>
    <row r="122" spans="1:4" s="2" customFormat="1" x14ac:dyDescent="0.25">
      <c r="A122" s="9" t="s">
        <v>64</v>
      </c>
      <c r="B122" s="10"/>
      <c r="C122" s="7">
        <f>C120+C121</f>
        <v>98714.139999999985</v>
      </c>
      <c r="D122" s="3"/>
    </row>
    <row r="124" spans="1:4" x14ac:dyDescent="0.25">
      <c r="B124" s="18" t="s">
        <v>0</v>
      </c>
      <c r="C124" s="18"/>
    </row>
    <row r="125" spans="1:4" x14ac:dyDescent="0.25">
      <c r="B125" s="18" t="s">
        <v>46</v>
      </c>
      <c r="C125" s="18"/>
    </row>
    <row r="126" spans="1:4" x14ac:dyDescent="0.25">
      <c r="B126" s="18" t="s">
        <v>47</v>
      </c>
      <c r="C126" s="18"/>
    </row>
  </sheetData>
  <mergeCells count="9">
    <mergeCell ref="B124:C124"/>
    <mergeCell ref="B125:C125"/>
    <mergeCell ref="B126:C126"/>
    <mergeCell ref="A1:C1"/>
    <mergeCell ref="A2:C2"/>
    <mergeCell ref="A3:C3"/>
    <mergeCell ref="A4:C4"/>
    <mergeCell ref="A6:C6"/>
    <mergeCell ref="A7:C7"/>
  </mergeCells>
  <phoneticPr fontId="0" type="noConversion"/>
  <pageMargins left="0.7" right="0.7" top="0.75" bottom="0.75" header="0.3" footer="0.3"/>
  <pageSetup paperSize="9" orientation="portrait" r:id="rId1"/>
  <rowBreaks count="3" manualBreakCount="3">
    <brk id="40" max="16383" man="1"/>
    <brk id="77" max="16383" man="1"/>
    <brk id="106" max="16383" man="1"/>
  </rowBreaks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VOLANTE</dc:creator>
  <cp:lastModifiedBy>Coribia</cp:lastModifiedBy>
  <cp:lastPrinted>2023-04-21T10:45:22Z</cp:lastPrinted>
  <dcterms:created xsi:type="dcterms:W3CDTF">2018-06-11T14:25:07Z</dcterms:created>
  <dcterms:modified xsi:type="dcterms:W3CDTF">2023-04-21T10:45:33Z</dcterms:modified>
</cp:coreProperties>
</file>